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010" activeTab="3"/>
  </bookViews>
  <sheets>
    <sheet name="INICIO" sheetId="1" r:id="rId1"/>
    <sheet name="CARRERA 1" sheetId="2" r:id="rId2"/>
    <sheet name="CARRERA 2" sheetId="3" r:id="rId3"/>
    <sheet name="TOTAL" sheetId="4" r:id="rId4"/>
  </sheets>
  <definedNames>
    <definedName name="PILOTO_1">'INICIO'!$B$5</definedName>
    <definedName name="PILOTO_2">'INICIO'!$B$6</definedName>
    <definedName name="PILOTO_3">'INICIO'!$B$7</definedName>
    <definedName name="PILOTO_4">'INICIO'!$B$8</definedName>
    <definedName name="PILOTO_5">'INICIO'!$B$9</definedName>
    <definedName name="PILOTO_6">'INICIO'!$B$10</definedName>
    <definedName name="PILOTO_7">'INICIO'!$B$11</definedName>
    <definedName name="PILOTO_8">'INICIO'!$B$12</definedName>
    <definedName name="PILOTO_9">'INICIO'!$B$13</definedName>
    <definedName name="POLE">'INICIO'!$A$4:$D$13</definedName>
    <definedName name="V_TOTALES1">'CARRERA 1'!$H$14:$H$22</definedName>
    <definedName name="V_TOTALES2">'CARRERA 2'!$H$14:$H$22</definedName>
    <definedName name="V_TOTALES3">'TOTAL'!$M$14:$M$22</definedName>
    <definedName name="V_TOTALES4">'TOTAL'!$F$14:$F$22</definedName>
  </definedNames>
  <calcPr fullCalcOnLoad="1"/>
</workbook>
</file>

<file path=xl/sharedStrings.xml><?xml version="1.0" encoding="utf-8"?>
<sst xmlns="http://schemas.openxmlformats.org/spreadsheetml/2006/main" count="103" uniqueCount="29">
  <si>
    <t>PILOTO</t>
  </si>
  <si>
    <t>CLASIFICACION POLE</t>
  </si>
  <si>
    <t>TIEMPO</t>
  </si>
  <si>
    <t>CARRERA 1</t>
  </si>
  <si>
    <t>CLASIFICACION</t>
  </si>
  <si>
    <t>POSICION</t>
  </si>
  <si>
    <t>CARRERA 2</t>
  </si>
  <si>
    <t>PISTA 1</t>
  </si>
  <si>
    <t>PISTA 2</t>
  </si>
  <si>
    <t>PISTA 3</t>
  </si>
  <si>
    <t>PISTA 4</t>
  </si>
  <si>
    <t>V</t>
  </si>
  <si>
    <t>MAGNA 1</t>
  </si>
  <si>
    <t>MANGA 2</t>
  </si>
  <si>
    <t>MANGA 3</t>
  </si>
  <si>
    <t>MANGA 4</t>
  </si>
  <si>
    <t>MANGA 5</t>
  </si>
  <si>
    <t>MANGA 6</t>
  </si>
  <si>
    <t>MANGA 7</t>
  </si>
  <si>
    <t>CARLOS</t>
  </si>
  <si>
    <t>V. TOTALES</t>
  </si>
  <si>
    <t>COMAS</t>
  </si>
  <si>
    <t>CLASIFICACION FINAL</t>
  </si>
  <si>
    <t>JUAN LUIS</t>
  </si>
  <si>
    <t>AGUS</t>
  </si>
  <si>
    <t>MANUEL</t>
  </si>
  <si>
    <t>JAVI</t>
  </si>
  <si>
    <t>ROBER</t>
  </si>
  <si>
    <t>ANGEL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</si>
</sst>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20"/>
      <color indexed="9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sz val="10"/>
      <color indexed="22"/>
      <name val="Arial"/>
      <family val="0"/>
    </font>
    <font>
      <sz val="10"/>
      <color indexed="55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4"/>
      <color indexed="43"/>
      <name val="Arial"/>
      <family val="2"/>
    </font>
    <font>
      <b/>
      <sz val="18"/>
      <color indexed="13"/>
      <name val="Arial"/>
      <family val="2"/>
    </font>
    <font>
      <u val="single"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>
      <alignment/>
    </xf>
    <xf numFmtId="0" fontId="5" fillId="4" borderId="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left" vertical="center"/>
      <protection/>
    </xf>
    <xf numFmtId="0" fontId="0" fillId="4" borderId="3" xfId="0" applyFont="1" applyFill="1" applyBorder="1" applyAlignment="1" applyProtection="1">
      <alignment horizontal="left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6" fillId="6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10" fillId="10" borderId="9" xfId="0" applyFont="1" applyFill="1" applyBorder="1" applyAlignment="1">
      <alignment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0" fontId="10" fillId="10" borderId="10" xfId="0" applyFont="1" applyFill="1" applyBorder="1" applyAlignment="1">
      <alignment vertical="center"/>
    </xf>
    <xf numFmtId="0" fontId="10" fillId="10" borderId="9" xfId="0" applyFont="1" applyFill="1" applyBorder="1" applyAlignment="1">
      <alignment/>
    </xf>
    <xf numFmtId="0" fontId="6" fillId="8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7" fillId="9" borderId="1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7" xfId="0" applyFill="1" applyBorder="1" applyAlignment="1">
      <alignment/>
    </xf>
    <xf numFmtId="0" fontId="13" fillId="11" borderId="21" xfId="0" applyFont="1" applyFill="1" applyBorder="1" applyAlignment="1">
      <alignment horizontal="center"/>
    </xf>
    <xf numFmtId="0" fontId="13" fillId="11" borderId="21" xfId="0" applyFont="1" applyFill="1" applyBorder="1" applyAlignment="1">
      <alignment/>
    </xf>
    <xf numFmtId="0" fontId="13" fillId="11" borderId="8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4" fillId="12" borderId="0" xfId="0" applyFont="1" applyFill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/>
      <protection/>
    </xf>
    <xf numFmtId="0" fontId="4" fillId="13" borderId="0" xfId="0" applyFont="1" applyFill="1" applyAlignment="1" applyProtection="1">
      <alignment horizontal="center" vertical="center"/>
      <protection/>
    </xf>
    <xf numFmtId="0" fontId="6" fillId="6" borderId="13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14</xdr:row>
      <xdr:rowOff>38100</xdr:rowOff>
    </xdr:from>
    <xdr:to>
      <xdr:col>3</xdr:col>
      <xdr:colOff>76200</xdr:colOff>
      <xdr:row>17</xdr:row>
      <xdr:rowOff>123825</xdr:rowOff>
    </xdr:to>
    <xdr:sp macro="[0]!ORDENAR_SALIDA">
      <xdr:nvSpPr>
        <xdr:cNvPr id="1" name="AutoShape 2"/>
        <xdr:cNvSpPr>
          <a:spLocks/>
        </xdr:cNvSpPr>
      </xdr:nvSpPr>
      <xdr:spPr>
        <a:xfrm>
          <a:off x="514350" y="2371725"/>
          <a:ext cx="38004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 SALIDA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13</xdr:row>
      <xdr:rowOff>0</xdr:rowOff>
    </xdr:from>
    <xdr:to>
      <xdr:col>14</xdr:col>
      <xdr:colOff>28575</xdr:colOff>
      <xdr:row>14</xdr:row>
      <xdr:rowOff>257175</xdr:rowOff>
    </xdr:to>
    <xdr:sp macro="[0]!borrar_anterior">
      <xdr:nvSpPr>
        <xdr:cNvPr id="1" name="AutoShape 1"/>
        <xdr:cNvSpPr>
          <a:spLocks/>
        </xdr:cNvSpPr>
      </xdr:nvSpPr>
      <xdr:spPr>
        <a:xfrm>
          <a:off x="8467725" y="2724150"/>
          <a:ext cx="1228725" cy="552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  <xdr:twoCellAnchor>
    <xdr:from>
      <xdr:col>12</xdr:col>
      <xdr:colOff>9525</xdr:colOff>
      <xdr:row>18</xdr:row>
      <xdr:rowOff>9525</xdr:rowOff>
    </xdr:from>
    <xdr:to>
      <xdr:col>15</xdr:col>
      <xdr:colOff>0</xdr:colOff>
      <xdr:row>21</xdr:row>
      <xdr:rowOff>266700</xdr:rowOff>
    </xdr:to>
    <xdr:sp macro="[0]!ORDENAR_CARRERA">
      <xdr:nvSpPr>
        <xdr:cNvPr id="2" name="AutoShape 2"/>
        <xdr:cNvSpPr>
          <a:spLocks/>
        </xdr:cNvSpPr>
      </xdr:nvSpPr>
      <xdr:spPr>
        <a:xfrm>
          <a:off x="8439150" y="4210050"/>
          <a:ext cx="15430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18</xdr:row>
      <xdr:rowOff>28575</xdr:rowOff>
    </xdr:from>
    <xdr:to>
      <xdr:col>15</xdr:col>
      <xdr:colOff>0</xdr:colOff>
      <xdr:row>21</xdr:row>
      <xdr:rowOff>285750</xdr:rowOff>
    </xdr:to>
    <xdr:sp macro="[0]!ORDENAR_CARRERA">
      <xdr:nvSpPr>
        <xdr:cNvPr id="1" name="AutoShape 1"/>
        <xdr:cNvSpPr>
          <a:spLocks/>
        </xdr:cNvSpPr>
      </xdr:nvSpPr>
      <xdr:spPr>
        <a:xfrm>
          <a:off x="8686800" y="4229100"/>
          <a:ext cx="15240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2</a:t>
          </a:r>
        </a:p>
      </xdr:txBody>
    </xdr:sp>
    <xdr:clientData/>
  </xdr:twoCellAnchor>
  <xdr:twoCellAnchor>
    <xdr:from>
      <xdr:col>12</xdr:col>
      <xdr:colOff>85725</xdr:colOff>
      <xdr:row>12</xdr:row>
      <xdr:rowOff>85725</xdr:rowOff>
    </xdr:from>
    <xdr:to>
      <xdr:col>13</xdr:col>
      <xdr:colOff>819150</xdr:colOff>
      <xdr:row>15</xdr:row>
      <xdr:rowOff>123825</xdr:rowOff>
    </xdr:to>
    <xdr:sp macro="[0]!borrar_anterior">
      <xdr:nvSpPr>
        <xdr:cNvPr id="2" name="AutoShape 2"/>
        <xdr:cNvSpPr>
          <a:spLocks/>
        </xdr:cNvSpPr>
      </xdr:nvSpPr>
      <xdr:spPr>
        <a:xfrm>
          <a:off x="8743950" y="2619375"/>
          <a:ext cx="1047750" cy="819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23</xdr:row>
      <xdr:rowOff>28575</xdr:rowOff>
    </xdr:from>
    <xdr:to>
      <xdr:col>10</xdr:col>
      <xdr:colOff>561975</xdr:colOff>
      <xdr:row>30</xdr:row>
      <xdr:rowOff>38100</xdr:rowOff>
    </xdr:to>
    <xdr:sp macro="[0]!ORDENAR_CARRERA_FINAL">
      <xdr:nvSpPr>
        <xdr:cNvPr id="1" name="AutoShape 3"/>
        <xdr:cNvSpPr>
          <a:spLocks/>
        </xdr:cNvSpPr>
      </xdr:nvSpPr>
      <xdr:spPr>
        <a:xfrm>
          <a:off x="5334000" y="4276725"/>
          <a:ext cx="33147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CLASIFICACIÓN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19"/>
  <sheetViews>
    <sheetView zoomScale="90" zoomScaleNormal="90" workbookViewId="0" topLeftCell="A1">
      <selection activeCell="B21" sqref="B21"/>
    </sheetView>
  </sheetViews>
  <sheetFormatPr defaultColWidth="11.421875" defaultRowHeight="12.75"/>
  <cols>
    <col min="1" max="1" width="21.28125" style="0" bestFit="1" customWidth="1"/>
    <col min="2" max="2" width="30.8515625" style="0" customWidth="1"/>
  </cols>
  <sheetData>
    <row r="1" spans="1:4" ht="12.75">
      <c r="A1" s="44"/>
      <c r="B1" s="45"/>
      <c r="C1" s="45"/>
      <c r="D1" s="46"/>
    </row>
    <row r="2" spans="1:4" ht="18">
      <c r="A2" s="55"/>
      <c r="B2" s="56" t="s">
        <v>1</v>
      </c>
      <c r="C2" s="57"/>
      <c r="D2" s="58"/>
    </row>
    <row r="3" spans="1:4" ht="12.75">
      <c r="A3" s="47"/>
      <c r="B3" s="48"/>
      <c r="C3" s="48"/>
      <c r="D3" s="49"/>
    </row>
    <row r="4" spans="1:4" ht="12.75">
      <c r="A4" s="50" t="s">
        <v>4</v>
      </c>
      <c r="B4" s="5" t="s">
        <v>0</v>
      </c>
      <c r="C4" s="65" t="s">
        <v>2</v>
      </c>
      <c r="D4" s="66"/>
    </row>
    <row r="5" spans="1:4" ht="12.75">
      <c r="A5" s="51">
        <v>1</v>
      </c>
      <c r="B5" s="59" t="s">
        <v>23</v>
      </c>
      <c r="C5" s="59">
        <v>12</v>
      </c>
      <c r="D5" s="60">
        <v>829</v>
      </c>
    </row>
    <row r="6" spans="1:4" ht="12.75">
      <c r="A6" s="51">
        <v>2</v>
      </c>
      <c r="B6" s="59" t="s">
        <v>28</v>
      </c>
      <c r="C6" s="59">
        <v>13</v>
      </c>
      <c r="D6" s="63">
        <v>99</v>
      </c>
    </row>
    <row r="7" spans="1:4" ht="12.75">
      <c r="A7" s="51">
        <v>3</v>
      </c>
      <c r="B7" s="59" t="s">
        <v>26</v>
      </c>
      <c r="C7" s="59">
        <v>13</v>
      </c>
      <c r="D7" s="60">
        <v>129</v>
      </c>
    </row>
    <row r="8" spans="1:4" ht="12.75">
      <c r="A8" s="51">
        <v>4</v>
      </c>
      <c r="B8" s="59" t="s">
        <v>25</v>
      </c>
      <c r="C8" s="59">
        <v>13</v>
      </c>
      <c r="D8" s="60">
        <v>279</v>
      </c>
    </row>
    <row r="9" spans="1:4" ht="12.75">
      <c r="A9" s="51">
        <v>5</v>
      </c>
      <c r="B9" s="59" t="s">
        <v>24</v>
      </c>
      <c r="C9" s="59">
        <v>13</v>
      </c>
      <c r="D9" s="60">
        <v>589</v>
      </c>
    </row>
    <row r="10" spans="1:4" ht="12.75">
      <c r="A10" s="51">
        <v>6</v>
      </c>
      <c r="B10" s="59" t="s">
        <v>27</v>
      </c>
      <c r="C10" s="59">
        <v>13</v>
      </c>
      <c r="D10" s="60">
        <v>670</v>
      </c>
    </row>
    <row r="11" spans="1:4" ht="12.75">
      <c r="A11" s="51">
        <v>7</v>
      </c>
      <c r="B11" s="59" t="s">
        <v>19</v>
      </c>
      <c r="C11" s="59">
        <v>13</v>
      </c>
      <c r="D11" s="60">
        <v>710</v>
      </c>
    </row>
    <row r="12" spans="1:4" ht="12.75">
      <c r="A12" s="51"/>
      <c r="B12" s="59"/>
      <c r="C12" s="59"/>
      <c r="D12" s="60"/>
    </row>
    <row r="13" spans="1:4" ht="12.75">
      <c r="A13" s="51"/>
      <c r="B13" s="59"/>
      <c r="C13" s="59"/>
      <c r="D13" s="60"/>
    </row>
    <row r="14" spans="1:4" ht="12.75">
      <c r="A14" s="47"/>
      <c r="B14" s="48"/>
      <c r="C14" s="48"/>
      <c r="D14" s="49"/>
    </row>
    <row r="15" spans="1:4" ht="12.75">
      <c r="A15" s="47"/>
      <c r="B15" s="48"/>
      <c r="C15" s="48"/>
      <c r="D15" s="49"/>
    </row>
    <row r="16" spans="1:4" ht="12.75">
      <c r="A16" s="47"/>
      <c r="B16" s="48"/>
      <c r="C16" s="48"/>
      <c r="D16" s="49"/>
    </row>
    <row r="17" spans="1:4" ht="12.75">
      <c r="A17" s="47"/>
      <c r="B17" s="48"/>
      <c r="C17" s="48"/>
      <c r="D17" s="49"/>
    </row>
    <row r="18" spans="1:4" ht="12.75">
      <c r="A18" s="47"/>
      <c r="B18" s="48"/>
      <c r="C18" s="48"/>
      <c r="D18" s="49"/>
    </row>
    <row r="19" spans="1:4" ht="13.5" thickBot="1">
      <c r="A19" s="52"/>
      <c r="B19" s="53"/>
      <c r="C19" s="53"/>
      <c r="D19" s="54"/>
    </row>
  </sheetData>
  <mergeCells count="1">
    <mergeCell ref="C4:D4"/>
  </mergeCells>
  <printOptions/>
  <pageMargins left="0.75" right="0.75" top="1" bottom="1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O5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9.00390625" style="1" bestFit="1" customWidth="1"/>
    <col min="2" max="2" width="13.85156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4" width="13.8515625" style="1" bestFit="1" customWidth="1"/>
    <col min="15" max="15" width="4.7109375" style="7" bestFit="1" customWidth="1"/>
    <col min="16" max="16384" width="11.421875" style="1" customWidth="1"/>
  </cols>
  <sheetData>
    <row r="1" spans="2:15" ht="26.25">
      <c r="B1" s="69" t="s">
        <v>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2.75">
      <c r="A2" s="1">
        <v>24</v>
      </c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  <c r="N2" s="3"/>
      <c r="O2" s="11"/>
    </row>
    <row r="3" spans="2:15" ht="12.75" customHeight="1">
      <c r="B3" s="70" t="s">
        <v>12</v>
      </c>
      <c r="C3" s="71"/>
      <c r="D3" s="72" t="s">
        <v>13</v>
      </c>
      <c r="E3" s="73"/>
      <c r="F3" s="70" t="s">
        <v>14</v>
      </c>
      <c r="G3" s="71"/>
      <c r="H3" s="72" t="s">
        <v>15</v>
      </c>
      <c r="I3" s="73"/>
      <c r="J3" s="70" t="s">
        <v>16</v>
      </c>
      <c r="K3" s="71"/>
      <c r="L3" s="72" t="s">
        <v>17</v>
      </c>
      <c r="M3" s="73"/>
      <c r="N3" s="70" t="s">
        <v>18</v>
      </c>
      <c r="O3" s="71"/>
    </row>
    <row r="4" spans="2:15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  <c r="N4" s="4" t="s">
        <v>0</v>
      </c>
      <c r="O4" s="4" t="s">
        <v>11</v>
      </c>
    </row>
    <row r="5" spans="1:15" ht="21" customHeight="1" thickBot="1">
      <c r="A5" s="8" t="s">
        <v>7</v>
      </c>
      <c r="B5" s="13" t="str">
        <f>+VLOOKUP(B30,POLE,2,0)</f>
        <v>JAVI</v>
      </c>
      <c r="C5" s="6">
        <v>24</v>
      </c>
      <c r="D5" s="12" t="str">
        <f>+VLOOKUP(D30,POLE,2,0)</f>
        <v>ANGEL</v>
      </c>
      <c r="E5" s="14">
        <v>26</v>
      </c>
      <c r="F5" s="13" t="str">
        <f>+VLOOKUP(F30,POLE,2,0)</f>
        <v>JUAN LUIS</v>
      </c>
      <c r="G5" s="6">
        <v>26</v>
      </c>
      <c r="H5" s="12" t="str">
        <f>+VLOOKUP(H30,POLE,2,0)</f>
        <v>CARLOS</v>
      </c>
      <c r="I5" s="14">
        <v>23</v>
      </c>
      <c r="J5" s="13" t="str">
        <f>+VLOOKUP(J30,POLE,2,0)</f>
        <v>ROBER</v>
      </c>
      <c r="K5" s="6">
        <v>24</v>
      </c>
      <c r="L5" s="12" t="str">
        <f>+VLOOKUP(L30,POLE,2,0)</f>
        <v>AGUS</v>
      </c>
      <c r="M5" s="14">
        <v>23</v>
      </c>
      <c r="N5" s="13" t="str">
        <f>+VLOOKUP(N30,POLE,2,0)</f>
        <v>MANUEL</v>
      </c>
      <c r="O5" s="6">
        <v>22</v>
      </c>
    </row>
    <row r="6" spans="1:15" ht="21" customHeight="1" thickBot="1">
      <c r="A6" s="8" t="s">
        <v>8</v>
      </c>
      <c r="B6" s="13" t="str">
        <f>+VLOOKUP(B31,POLE,2,0)</f>
        <v>CARLOS</v>
      </c>
      <c r="C6" s="6">
        <v>24</v>
      </c>
      <c r="D6" s="12" t="str">
        <f>+VLOOKUP(D31,POLE,2,0)</f>
        <v>ROBER</v>
      </c>
      <c r="E6" s="14">
        <v>24</v>
      </c>
      <c r="F6" s="13" t="str">
        <f>+VLOOKUP(F31,POLE,2,0)</f>
        <v>AGUS</v>
      </c>
      <c r="G6" s="6">
        <v>25</v>
      </c>
      <c r="H6" s="12" t="str">
        <f>+VLOOKUP(H31,POLE,2,0)</f>
        <v>MANUEL</v>
      </c>
      <c r="I6" s="14">
        <v>23</v>
      </c>
      <c r="J6" s="13" t="str">
        <f>+VLOOKUP(J31,POLE,2,0)</f>
        <v>JAVI</v>
      </c>
      <c r="K6" s="6">
        <v>25</v>
      </c>
      <c r="L6" s="12" t="str">
        <f>+VLOOKUP(L31,POLE,2,0)</f>
        <v>ANGEL</v>
      </c>
      <c r="M6" s="14">
        <v>27</v>
      </c>
      <c r="N6" s="13" t="str">
        <f>+VLOOKUP(N31,POLE,2,0)</f>
        <v>JUAN LUIS</v>
      </c>
      <c r="O6" s="6">
        <v>26</v>
      </c>
    </row>
    <row r="7" spans="1:15" ht="20.25" customHeight="1" thickBot="1">
      <c r="A7" s="8" t="s">
        <v>9</v>
      </c>
      <c r="B7" s="13" t="str">
        <f>+VLOOKUP(B32,POLE,2,0)</f>
        <v>AGUS</v>
      </c>
      <c r="C7" s="6">
        <v>23</v>
      </c>
      <c r="D7" s="12" t="str">
        <f>+VLOOKUP(D32,POLE,2,0)</f>
        <v>MANUEL</v>
      </c>
      <c r="E7" s="14">
        <v>23</v>
      </c>
      <c r="F7" s="13" t="str">
        <f>+VLOOKUP(F32,POLE,2,0)</f>
        <v>JAVI</v>
      </c>
      <c r="G7" s="6">
        <v>24</v>
      </c>
      <c r="H7" s="12" t="str">
        <f>+VLOOKUP(H32,POLE,2,0)</f>
        <v>ANGEL</v>
      </c>
      <c r="I7" s="14">
        <v>25</v>
      </c>
      <c r="J7" s="13" t="str">
        <f>+VLOOKUP(J32,POLE,2,0)</f>
        <v>JUAN LUIS</v>
      </c>
      <c r="K7" s="6">
        <v>25</v>
      </c>
      <c r="L7" s="12" t="str">
        <f>+VLOOKUP(L32,POLE,2,0)</f>
        <v>CARLOS</v>
      </c>
      <c r="M7" s="14">
        <v>23</v>
      </c>
      <c r="N7" s="13" t="str">
        <f>+VLOOKUP(N32,POLE,2,0)</f>
        <v>ROBER</v>
      </c>
      <c r="O7" s="6">
        <v>25</v>
      </c>
    </row>
    <row r="8" spans="1:15" ht="21" customHeight="1" thickBot="1">
      <c r="A8" s="9" t="s">
        <v>10</v>
      </c>
      <c r="B8" s="13" t="str">
        <f>+VLOOKUP(B33,POLE,2,0)</f>
        <v>ROBER</v>
      </c>
      <c r="C8" s="6">
        <v>26</v>
      </c>
      <c r="D8" s="12" t="str">
        <f>+VLOOKUP(D33,POLE,2,0)</f>
        <v>AGUS</v>
      </c>
      <c r="E8" s="14">
        <v>24</v>
      </c>
      <c r="F8" s="13" t="str">
        <f>+VLOOKUP(F33,POLE,2,0)</f>
        <v>MANUEL</v>
      </c>
      <c r="G8" s="6">
        <v>20</v>
      </c>
      <c r="H8" s="12" t="str">
        <f>+VLOOKUP(H33,POLE,2,0)</f>
        <v>JAVI</v>
      </c>
      <c r="I8" s="14">
        <v>24</v>
      </c>
      <c r="J8" s="13" t="str">
        <f>+VLOOKUP(J33,POLE,2,0)</f>
        <v>ANGEL</v>
      </c>
      <c r="K8" s="6">
        <v>24</v>
      </c>
      <c r="L8" s="12" t="str">
        <f>+VLOOKUP(L33,POLE,2,0)</f>
        <v>JUAN LUIS</v>
      </c>
      <c r="M8" s="14">
        <v>25</v>
      </c>
      <c r="N8" s="13" t="str">
        <f>+VLOOKUP(N33,POLE,2,0)</f>
        <v>CARLOS</v>
      </c>
      <c r="O8" s="6">
        <v>24</v>
      </c>
    </row>
    <row r="10" ht="12.75">
      <c r="A10" s="2"/>
    </row>
    <row r="13" spans="1:10" ht="15">
      <c r="A13" s="15" t="s">
        <v>0</v>
      </c>
      <c r="B13" s="15" t="s">
        <v>20</v>
      </c>
      <c r="F13" s="67" t="s">
        <v>0</v>
      </c>
      <c r="G13" s="68"/>
      <c r="H13" s="15" t="s">
        <v>20</v>
      </c>
      <c r="J13" s="21" t="s">
        <v>5</v>
      </c>
    </row>
    <row r="14" spans="1:10" ht="23.25">
      <c r="A14" s="16" t="str">
        <f>+PILOTO_1</f>
        <v>JUAN LUIS</v>
      </c>
      <c r="B14" s="16">
        <f>+G5+K7+O6+M8</f>
        <v>102</v>
      </c>
      <c r="F14" s="17" t="s">
        <v>23</v>
      </c>
      <c r="G14" s="20"/>
      <c r="H14" s="16">
        <v>102</v>
      </c>
      <c r="J14" s="22">
        <f aca="true" t="shared" si="0" ref="J14:J22">+RANK(H14,V_TOTALES1,0)</f>
        <v>1</v>
      </c>
    </row>
    <row r="15" spans="1:10" ht="23.25">
      <c r="A15" s="16" t="str">
        <f>+PILOTO_2</f>
        <v>ANGEL</v>
      </c>
      <c r="B15" s="16">
        <f>+E5+I7+K8+M6</f>
        <v>102</v>
      </c>
      <c r="F15" s="18" t="s">
        <v>28</v>
      </c>
      <c r="G15" s="20"/>
      <c r="H15" s="16">
        <v>102</v>
      </c>
      <c r="J15" s="22">
        <f t="shared" si="0"/>
        <v>1</v>
      </c>
    </row>
    <row r="16" spans="1:10" ht="23.25">
      <c r="A16" s="16" t="str">
        <f>+PILOTO_3</f>
        <v>JAVI</v>
      </c>
      <c r="B16" s="16">
        <f>+C5+G7+I8+K6</f>
        <v>97</v>
      </c>
      <c r="F16" s="18" t="s">
        <v>27</v>
      </c>
      <c r="G16" s="20"/>
      <c r="H16" s="16">
        <v>99</v>
      </c>
      <c r="J16" s="22">
        <f t="shared" si="0"/>
        <v>3</v>
      </c>
    </row>
    <row r="17" spans="1:10" ht="23.25">
      <c r="A17" s="16" t="str">
        <f>+PILOTO_4</f>
        <v>MANUEL</v>
      </c>
      <c r="B17" s="16">
        <f>+E7+G8+I6+O5</f>
        <v>88</v>
      </c>
      <c r="F17" s="18" t="s">
        <v>26</v>
      </c>
      <c r="G17" s="20"/>
      <c r="H17" s="16">
        <v>97</v>
      </c>
      <c r="J17" s="22">
        <f t="shared" si="0"/>
        <v>4</v>
      </c>
    </row>
    <row r="18" spans="1:10" ht="23.25">
      <c r="A18" s="16" t="str">
        <f>+PILOTO_5</f>
        <v>AGUS</v>
      </c>
      <c r="B18" s="16">
        <f>+C7+E8+G6+M5</f>
        <v>95</v>
      </c>
      <c r="F18" s="18" t="s">
        <v>24</v>
      </c>
      <c r="G18" s="19"/>
      <c r="H18" s="16">
        <v>95</v>
      </c>
      <c r="J18" s="22">
        <f t="shared" si="0"/>
        <v>5</v>
      </c>
    </row>
    <row r="19" spans="1:10" ht="23.25">
      <c r="A19" s="16" t="str">
        <f>+PILOTO_6</f>
        <v>ROBER</v>
      </c>
      <c r="B19" s="16">
        <f>+C8+E6+K5+O7</f>
        <v>99</v>
      </c>
      <c r="F19" s="18" t="s">
        <v>19</v>
      </c>
      <c r="G19" s="20"/>
      <c r="H19" s="16">
        <v>94</v>
      </c>
      <c r="J19" s="22">
        <f t="shared" si="0"/>
        <v>6</v>
      </c>
    </row>
    <row r="20" spans="1:10" ht="23.25">
      <c r="A20" s="16" t="str">
        <f>+PILOTO_7</f>
        <v>CARLOS</v>
      </c>
      <c r="B20" s="16">
        <f>+C6+I5+M7+O8</f>
        <v>94</v>
      </c>
      <c r="F20" s="18" t="s">
        <v>25</v>
      </c>
      <c r="G20" s="20"/>
      <c r="H20" s="16">
        <v>88</v>
      </c>
      <c r="J20" s="22">
        <f t="shared" si="0"/>
        <v>7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29" spans="3:15" ht="12.75">
      <c r="C29" s="1"/>
      <c r="E29" s="1"/>
      <c r="G29" s="1"/>
      <c r="I29" s="1"/>
      <c r="K29" s="1"/>
      <c r="M29" s="1"/>
      <c r="O29" s="1"/>
    </row>
    <row r="30" spans="2:15" ht="12.75">
      <c r="B30" s="1">
        <v>3</v>
      </c>
      <c r="C30" s="1"/>
      <c r="D30" s="1">
        <v>2</v>
      </c>
      <c r="E30" s="1"/>
      <c r="F30" s="1">
        <v>1</v>
      </c>
      <c r="G30" s="1"/>
      <c r="H30" s="1">
        <v>7</v>
      </c>
      <c r="I30" s="1"/>
      <c r="J30" s="1">
        <v>6</v>
      </c>
      <c r="K30" s="1"/>
      <c r="L30" s="1">
        <v>5</v>
      </c>
      <c r="M30" s="1"/>
      <c r="N30" s="1">
        <v>4</v>
      </c>
      <c r="O30" s="1"/>
    </row>
    <row r="31" spans="2:15" ht="12.75">
      <c r="B31" s="1">
        <v>7</v>
      </c>
      <c r="C31" s="1"/>
      <c r="D31" s="1">
        <v>6</v>
      </c>
      <c r="E31" s="1"/>
      <c r="F31" s="1">
        <v>5</v>
      </c>
      <c r="G31" s="1"/>
      <c r="H31" s="1">
        <v>4</v>
      </c>
      <c r="I31" s="1"/>
      <c r="J31" s="1">
        <v>3</v>
      </c>
      <c r="K31" s="1"/>
      <c r="L31" s="1">
        <v>2</v>
      </c>
      <c r="M31" s="1"/>
      <c r="N31" s="1">
        <v>1</v>
      </c>
      <c r="O31" s="1"/>
    </row>
    <row r="32" spans="2:15" ht="12.75">
      <c r="B32" s="1">
        <v>5</v>
      </c>
      <c r="C32" s="1"/>
      <c r="D32" s="1">
        <v>4</v>
      </c>
      <c r="E32" s="1"/>
      <c r="F32" s="1">
        <v>3</v>
      </c>
      <c r="G32" s="1"/>
      <c r="H32" s="1">
        <v>2</v>
      </c>
      <c r="I32" s="1"/>
      <c r="J32" s="1">
        <v>1</v>
      </c>
      <c r="K32" s="1"/>
      <c r="L32" s="1">
        <v>7</v>
      </c>
      <c r="M32" s="1"/>
      <c r="N32" s="1">
        <v>6</v>
      </c>
      <c r="O32" s="1"/>
    </row>
    <row r="33" spans="2:15" ht="12.75">
      <c r="B33" s="1">
        <v>6</v>
      </c>
      <c r="C33" s="1"/>
      <c r="D33" s="1">
        <v>5</v>
      </c>
      <c r="E33" s="1"/>
      <c r="F33" s="1">
        <v>4</v>
      </c>
      <c r="G33" s="1"/>
      <c r="H33" s="1">
        <v>3</v>
      </c>
      <c r="I33" s="1"/>
      <c r="J33" s="1">
        <v>2</v>
      </c>
      <c r="K33" s="1"/>
      <c r="L33" s="1">
        <v>1</v>
      </c>
      <c r="M33" s="1"/>
      <c r="N33" s="1">
        <v>7</v>
      </c>
      <c r="O33" s="1"/>
    </row>
    <row r="34" spans="3:15" ht="12.75">
      <c r="C34" s="1"/>
      <c r="E34" s="1"/>
      <c r="G34" s="1"/>
      <c r="I34" s="1"/>
      <c r="K34" s="1"/>
      <c r="M34" s="1"/>
      <c r="O34" s="1"/>
    </row>
    <row r="35" spans="3:15" ht="12.75">
      <c r="C35" s="1"/>
      <c r="E35" s="1"/>
      <c r="G35" s="1"/>
      <c r="I35" s="1"/>
      <c r="K35" s="1"/>
      <c r="M35" s="1"/>
      <c r="O35" s="1"/>
    </row>
    <row r="36" spans="3:15" ht="12.75">
      <c r="C36" s="1"/>
      <c r="E36" s="1"/>
      <c r="G36" s="1"/>
      <c r="I36" s="1"/>
      <c r="K36" s="1"/>
      <c r="M36" s="1"/>
      <c r="O36" s="1"/>
    </row>
    <row r="37" spans="3:15" ht="12.75">
      <c r="C37" s="1"/>
      <c r="E37" s="1"/>
      <c r="G37" s="1"/>
      <c r="I37" s="1"/>
      <c r="K37" s="1"/>
      <c r="M37" s="1"/>
      <c r="O37" s="1"/>
    </row>
    <row r="38" spans="3:15" ht="12.75">
      <c r="C38" s="1"/>
      <c r="E38" s="1"/>
      <c r="G38" s="1"/>
      <c r="I38" s="1"/>
      <c r="K38" s="1"/>
      <c r="M38" s="1"/>
      <c r="O38" s="1"/>
    </row>
    <row r="39" spans="3:15" ht="12.75">
      <c r="C39" s="1"/>
      <c r="E39" s="1"/>
      <c r="G39" s="1"/>
      <c r="I39" s="1"/>
      <c r="K39" s="1"/>
      <c r="M39" s="1"/>
      <c r="O39" s="1"/>
    </row>
    <row r="40" spans="3:15" ht="12.75">
      <c r="C40" s="1"/>
      <c r="E40" s="1"/>
      <c r="G40" s="1"/>
      <c r="I40" s="1"/>
      <c r="K40" s="1"/>
      <c r="M40" s="1"/>
      <c r="O40" s="1"/>
    </row>
    <row r="41" spans="3:15" ht="12.75">
      <c r="C41" s="1"/>
      <c r="E41" s="1"/>
      <c r="G41" s="1"/>
      <c r="I41" s="1"/>
      <c r="K41" s="1"/>
      <c r="M41" s="1"/>
      <c r="O41" s="1"/>
    </row>
    <row r="42" spans="3:15" ht="12.75">
      <c r="C42" s="1"/>
      <c r="E42" s="1"/>
      <c r="G42" s="1"/>
      <c r="I42" s="1"/>
      <c r="K42" s="1"/>
      <c r="M42" s="1"/>
      <c r="O42" s="1"/>
    </row>
    <row r="43" spans="3:15" ht="12.75">
      <c r="C43" s="1"/>
      <c r="E43" s="1"/>
      <c r="G43" s="1"/>
      <c r="I43" s="1"/>
      <c r="K43" s="1"/>
      <c r="M43" s="1"/>
      <c r="O43" s="1"/>
    </row>
    <row r="44" spans="3:15" ht="12.75">
      <c r="C44" s="1"/>
      <c r="E44" s="1"/>
      <c r="G44" s="1"/>
      <c r="I44" s="1"/>
      <c r="K44" s="1"/>
      <c r="M44" s="1"/>
      <c r="O44" s="1"/>
    </row>
    <row r="45" spans="3:15" ht="12.75">
      <c r="C45" s="1"/>
      <c r="E45" s="1"/>
      <c r="G45" s="1"/>
      <c r="I45" s="1"/>
      <c r="K45" s="1"/>
      <c r="M45" s="1"/>
      <c r="O45" s="1"/>
    </row>
    <row r="46" spans="3:15" ht="12.75">
      <c r="C46" s="1"/>
      <c r="E46" s="1"/>
      <c r="G46" s="1"/>
      <c r="I46" s="1"/>
      <c r="K46" s="1"/>
      <c r="M46" s="1"/>
      <c r="O46" s="1"/>
    </row>
    <row r="47" spans="3:15" ht="12.75">
      <c r="C47" s="1"/>
      <c r="E47" s="1"/>
      <c r="G47" s="1"/>
      <c r="I47" s="1"/>
      <c r="K47" s="1"/>
      <c r="M47" s="1"/>
      <c r="O47" s="1"/>
    </row>
    <row r="48" spans="3:15" ht="12.75">
      <c r="C48" s="1"/>
      <c r="E48" s="1"/>
      <c r="G48" s="1"/>
      <c r="I48" s="1"/>
      <c r="K48" s="1"/>
      <c r="M48" s="1"/>
      <c r="O48" s="1"/>
    </row>
    <row r="49" spans="3:15" ht="12.75">
      <c r="C49" s="1"/>
      <c r="E49" s="1"/>
      <c r="G49" s="1"/>
      <c r="I49" s="1"/>
      <c r="K49" s="1"/>
      <c r="M49" s="1"/>
      <c r="O49" s="1"/>
    </row>
    <row r="50" spans="3:15" ht="12.75">
      <c r="C50" s="1"/>
      <c r="E50" s="1"/>
      <c r="G50" s="1"/>
      <c r="I50" s="1"/>
      <c r="K50" s="1"/>
      <c r="M50" s="1"/>
      <c r="O50" s="1"/>
    </row>
  </sheetData>
  <sheetProtection selectLockedCells="1" selectUnlockedCells="1"/>
  <mergeCells count="9">
    <mergeCell ref="F13:G13"/>
    <mergeCell ref="B1:O1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O33"/>
  <sheetViews>
    <sheetView zoomScale="70" zoomScaleNormal="70" workbookViewId="0" topLeftCell="A1">
      <selection activeCell="O9" sqref="O9"/>
    </sheetView>
  </sheetViews>
  <sheetFormatPr defaultColWidth="11.421875" defaultRowHeight="12.75"/>
  <cols>
    <col min="1" max="1" width="19.0039062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4" width="13.8515625" style="1" bestFit="1" customWidth="1"/>
    <col min="15" max="15" width="4.7109375" style="7" bestFit="1" customWidth="1"/>
    <col min="16" max="16384" width="11.421875" style="1" customWidth="1"/>
  </cols>
  <sheetData>
    <row r="1" spans="1:15" ht="26.25">
      <c r="A1" s="64"/>
      <c r="B1" s="74" t="s">
        <v>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2:15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  <c r="N2" s="3"/>
      <c r="O2" s="11"/>
    </row>
    <row r="3" spans="2:15" ht="12.75" customHeight="1">
      <c r="B3" s="70" t="s">
        <v>12</v>
      </c>
      <c r="C3" s="71"/>
      <c r="D3" s="72" t="s">
        <v>13</v>
      </c>
      <c r="E3" s="73"/>
      <c r="F3" s="70" t="s">
        <v>14</v>
      </c>
      <c r="G3" s="71"/>
      <c r="H3" s="72" t="s">
        <v>15</v>
      </c>
      <c r="I3" s="73"/>
      <c r="J3" s="70" t="s">
        <v>16</v>
      </c>
      <c r="K3" s="71"/>
      <c r="L3" s="72" t="s">
        <v>17</v>
      </c>
      <c r="M3" s="73"/>
      <c r="N3" s="70" t="s">
        <v>18</v>
      </c>
      <c r="O3" s="71"/>
    </row>
    <row r="4" spans="2:15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  <c r="N4" s="4" t="s">
        <v>0</v>
      </c>
      <c r="O4" s="4" t="s">
        <v>11</v>
      </c>
    </row>
    <row r="5" spans="1:15" ht="21" customHeight="1" thickBot="1">
      <c r="A5" s="8" t="s">
        <v>7</v>
      </c>
      <c r="B5" s="13" t="str">
        <f>+VLOOKUP(B30,POLE,2,0)</f>
        <v>JAVI</v>
      </c>
      <c r="C5" s="6">
        <v>25</v>
      </c>
      <c r="D5" s="12" t="str">
        <f>+VLOOKUP(D30,POLE,2,0)</f>
        <v>ANGEL</v>
      </c>
      <c r="E5" s="14">
        <v>25</v>
      </c>
      <c r="F5" s="13" t="str">
        <f>+VLOOKUP(F30,POLE,2,0)</f>
        <v>JUAN LUIS</v>
      </c>
      <c r="G5" s="6">
        <v>25</v>
      </c>
      <c r="H5" s="12" t="str">
        <f>+VLOOKUP(H30,POLE,2,0)</f>
        <v>CARLOS</v>
      </c>
      <c r="I5" s="14">
        <v>24</v>
      </c>
      <c r="J5" s="13" t="str">
        <f>+VLOOKUP(J30,POLE,2,0)</f>
        <v>ROBER</v>
      </c>
      <c r="K5" s="6">
        <v>25</v>
      </c>
      <c r="L5" s="12" t="str">
        <f>+VLOOKUP(L30,POLE,2,0)</f>
        <v>AGUS</v>
      </c>
      <c r="M5" s="14">
        <v>24</v>
      </c>
      <c r="N5" s="13" t="str">
        <f>+VLOOKUP(N30,POLE,2,0)</f>
        <v>MANUEL</v>
      </c>
      <c r="O5" s="6"/>
    </row>
    <row r="6" spans="1:15" ht="21" customHeight="1" thickBot="1">
      <c r="A6" s="8" t="s">
        <v>8</v>
      </c>
      <c r="B6" s="13" t="str">
        <f>+VLOOKUP(B31,POLE,2,0)</f>
        <v>CARLOS</v>
      </c>
      <c r="C6" s="6">
        <v>24</v>
      </c>
      <c r="D6" s="12" t="str">
        <f>+VLOOKUP(D31,POLE,2,0)</f>
        <v>ROBER</v>
      </c>
      <c r="E6" s="14">
        <v>24</v>
      </c>
      <c r="F6" s="13" t="str">
        <f>+VLOOKUP(F31,POLE,2,0)</f>
        <v>AGUS</v>
      </c>
      <c r="G6" s="6">
        <v>25</v>
      </c>
      <c r="H6" s="12" t="str">
        <f>+VLOOKUP(H31,POLE,2,0)</f>
        <v>MANUEL</v>
      </c>
      <c r="I6" s="14"/>
      <c r="J6" s="13" t="str">
        <f>+VLOOKUP(J31,POLE,2,0)</f>
        <v>JAVI</v>
      </c>
      <c r="K6" s="6">
        <v>24</v>
      </c>
      <c r="L6" s="12" t="str">
        <f>+VLOOKUP(L31,POLE,2,0)</f>
        <v>ANGEL</v>
      </c>
      <c r="M6" s="14">
        <v>25</v>
      </c>
      <c r="N6" s="13" t="str">
        <f>+VLOOKUP(N31,POLE,2,0)</f>
        <v>JUAN LUIS</v>
      </c>
      <c r="O6" s="6">
        <v>26</v>
      </c>
    </row>
    <row r="7" spans="1:15" ht="20.25" customHeight="1" thickBot="1">
      <c r="A7" s="8" t="s">
        <v>9</v>
      </c>
      <c r="B7" s="13" t="str">
        <f>+VLOOKUP(B32,POLE,2,0)</f>
        <v>AGUS</v>
      </c>
      <c r="C7" s="6">
        <v>24</v>
      </c>
      <c r="D7" s="12" t="str">
        <f>+VLOOKUP(D32,POLE,2,0)</f>
        <v>MANUEL</v>
      </c>
      <c r="E7" s="14">
        <v>23</v>
      </c>
      <c r="F7" s="13" t="str">
        <f>+VLOOKUP(F32,POLE,2,0)</f>
        <v>JAVI</v>
      </c>
      <c r="G7" s="6">
        <v>23</v>
      </c>
      <c r="H7" s="12" t="str">
        <f>+VLOOKUP(H32,POLE,2,0)</f>
        <v>ANGEL</v>
      </c>
      <c r="I7" s="14">
        <v>26</v>
      </c>
      <c r="J7" s="13" t="str">
        <f>+VLOOKUP(J32,POLE,2,0)</f>
        <v>JUAN LUIS</v>
      </c>
      <c r="K7" s="6">
        <v>26</v>
      </c>
      <c r="L7" s="12" t="str">
        <f>+VLOOKUP(L32,POLE,2,0)</f>
        <v>CARLOS</v>
      </c>
      <c r="M7" s="14">
        <v>24</v>
      </c>
      <c r="N7" s="13" t="str">
        <f>+VLOOKUP(N32,POLE,2,0)</f>
        <v>ROBER</v>
      </c>
      <c r="O7" s="6">
        <v>23</v>
      </c>
    </row>
    <row r="8" spans="1:15" ht="21" customHeight="1" thickBot="1">
      <c r="A8" s="9" t="s">
        <v>10</v>
      </c>
      <c r="B8" s="13" t="str">
        <f>+VLOOKUP(B33,POLE,2,0)</f>
        <v>ROBER</v>
      </c>
      <c r="C8" s="6">
        <v>25</v>
      </c>
      <c r="D8" s="12" t="str">
        <f>+VLOOKUP(D33,POLE,2,0)</f>
        <v>AGUS</v>
      </c>
      <c r="E8" s="14">
        <v>23</v>
      </c>
      <c r="F8" s="13" t="str">
        <f>+VLOOKUP(F33,POLE,2,0)</f>
        <v>MANUEL</v>
      </c>
      <c r="G8" s="6">
        <v>20</v>
      </c>
      <c r="H8" s="12" t="str">
        <f>+VLOOKUP(H33,POLE,2,0)</f>
        <v>JAVI</v>
      </c>
      <c r="I8" s="14">
        <v>25</v>
      </c>
      <c r="J8" s="13" t="str">
        <f>+VLOOKUP(J33,POLE,2,0)</f>
        <v>ANGEL</v>
      </c>
      <c r="K8" s="6">
        <v>26</v>
      </c>
      <c r="L8" s="12" t="str">
        <f>+VLOOKUP(L33,POLE,2,0)</f>
        <v>JUAN LUIS</v>
      </c>
      <c r="M8" s="14">
        <v>24</v>
      </c>
      <c r="N8" s="13" t="str">
        <f>+VLOOKUP(N33,POLE,2,0)</f>
        <v>CARLOS</v>
      </c>
      <c r="O8" s="6">
        <v>25</v>
      </c>
    </row>
    <row r="10" ht="12.75">
      <c r="A10" s="2"/>
    </row>
    <row r="13" spans="1:10" ht="15">
      <c r="A13" s="15" t="s">
        <v>0</v>
      </c>
      <c r="B13" s="15" t="s">
        <v>20</v>
      </c>
      <c r="F13" s="67" t="s">
        <v>0</v>
      </c>
      <c r="G13" s="68"/>
      <c r="H13" s="15" t="s">
        <v>20</v>
      </c>
      <c r="J13" s="21" t="s">
        <v>5</v>
      </c>
    </row>
    <row r="14" spans="1:10" ht="23.25">
      <c r="A14" s="16" t="str">
        <f>+PILOTO_1</f>
        <v>JUAN LUIS</v>
      </c>
      <c r="B14" s="16">
        <f>+G5+K7+O6+M8</f>
        <v>101</v>
      </c>
      <c r="F14" s="17" t="s">
        <v>26</v>
      </c>
      <c r="G14" s="20"/>
      <c r="H14" s="16">
        <v>97</v>
      </c>
      <c r="J14" s="22">
        <f aca="true" t="shared" si="0" ref="J14:J22">+RANK(H14,V_TOTALES2,0)</f>
        <v>1</v>
      </c>
    </row>
    <row r="15" spans="1:10" ht="23.25">
      <c r="A15" s="16" t="str">
        <f>+PILOTO_2</f>
        <v>ANGEL</v>
      </c>
      <c r="B15" s="16">
        <f>+E5+I7+K8+M6</f>
        <v>102</v>
      </c>
      <c r="F15" s="18" t="s">
        <v>28</v>
      </c>
      <c r="G15" s="20"/>
      <c r="H15" s="16">
        <v>77</v>
      </c>
      <c r="J15" s="22">
        <f t="shared" si="0"/>
        <v>2</v>
      </c>
    </row>
    <row r="16" spans="1:10" ht="23.25">
      <c r="A16" s="16" t="str">
        <f>+PILOTO_3</f>
        <v>JAVI</v>
      </c>
      <c r="B16" s="16">
        <f>+C5+G7+I8+K6</f>
        <v>97</v>
      </c>
      <c r="F16" s="18" t="s">
        <v>27</v>
      </c>
      <c r="G16" s="20"/>
      <c r="H16" s="16">
        <v>74</v>
      </c>
      <c r="J16" s="22">
        <f t="shared" si="0"/>
        <v>3</v>
      </c>
    </row>
    <row r="17" spans="1:10" ht="23.25">
      <c r="A17" s="16" t="str">
        <f>+PILOTO_4</f>
        <v>MANUEL</v>
      </c>
      <c r="B17" s="16">
        <f>+E7+G8+I6+O5</f>
        <v>43</v>
      </c>
      <c r="F17" s="18" t="s">
        <v>24</v>
      </c>
      <c r="G17" s="20"/>
      <c r="H17" s="16">
        <v>72</v>
      </c>
      <c r="J17" s="22">
        <f t="shared" si="0"/>
        <v>4</v>
      </c>
    </row>
    <row r="18" spans="1:10" ht="23.25">
      <c r="A18" s="16" t="str">
        <f>+PILOTO_5</f>
        <v>AGUS</v>
      </c>
      <c r="B18" s="16">
        <f>+C7+E8+G6+M5</f>
        <v>96</v>
      </c>
      <c r="F18" s="18" t="s">
        <v>23</v>
      </c>
      <c r="G18" s="20"/>
      <c r="H18" s="16">
        <v>51</v>
      </c>
      <c r="J18" s="22">
        <f t="shared" si="0"/>
        <v>5</v>
      </c>
    </row>
    <row r="19" spans="1:10" ht="23.25">
      <c r="A19" s="16" t="str">
        <f>+PILOTO_6</f>
        <v>ROBER</v>
      </c>
      <c r="B19" s="16">
        <f>+C8+E6+K5+O7</f>
        <v>97</v>
      </c>
      <c r="F19" s="18" t="s">
        <v>19</v>
      </c>
      <c r="G19" s="19"/>
      <c r="H19" s="16">
        <v>48</v>
      </c>
      <c r="J19" s="22">
        <f t="shared" si="0"/>
        <v>6</v>
      </c>
    </row>
    <row r="20" spans="1:10" ht="23.25">
      <c r="A20" s="16" t="str">
        <f>+PILOTO_7</f>
        <v>CARLOS</v>
      </c>
      <c r="B20" s="16">
        <f>+C6+I5+M7+O8</f>
        <v>97</v>
      </c>
      <c r="F20" s="18" t="s">
        <v>25</v>
      </c>
      <c r="G20" s="20"/>
      <c r="H20" s="16">
        <v>43</v>
      </c>
      <c r="J20" s="22">
        <f t="shared" si="0"/>
        <v>7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30" spans="2:15" ht="12.75">
      <c r="B30" s="1">
        <v>3</v>
      </c>
      <c r="C30" s="1"/>
      <c r="D30" s="1">
        <v>2</v>
      </c>
      <c r="E30" s="1"/>
      <c r="F30" s="1">
        <v>1</v>
      </c>
      <c r="G30" s="1"/>
      <c r="H30" s="1">
        <v>7</v>
      </c>
      <c r="I30" s="1"/>
      <c r="J30" s="1">
        <v>6</v>
      </c>
      <c r="K30" s="1"/>
      <c r="L30" s="1">
        <v>5</v>
      </c>
      <c r="M30" s="1"/>
      <c r="N30" s="1">
        <v>4</v>
      </c>
      <c r="O30" s="1"/>
    </row>
    <row r="31" spans="2:15" ht="12.75">
      <c r="B31" s="1">
        <v>7</v>
      </c>
      <c r="C31" s="1"/>
      <c r="D31" s="1">
        <v>6</v>
      </c>
      <c r="E31" s="1"/>
      <c r="F31" s="1">
        <v>5</v>
      </c>
      <c r="G31" s="1"/>
      <c r="H31" s="1">
        <v>4</v>
      </c>
      <c r="I31" s="1"/>
      <c r="J31" s="1">
        <v>3</v>
      </c>
      <c r="K31" s="1"/>
      <c r="L31" s="1">
        <v>2</v>
      </c>
      <c r="M31" s="1"/>
      <c r="N31" s="1">
        <v>1</v>
      </c>
      <c r="O31" s="1"/>
    </row>
    <row r="32" spans="2:15" ht="12.75">
      <c r="B32" s="1">
        <v>5</v>
      </c>
      <c r="C32" s="1"/>
      <c r="D32" s="1">
        <v>4</v>
      </c>
      <c r="E32" s="1"/>
      <c r="F32" s="1">
        <v>3</v>
      </c>
      <c r="G32" s="1"/>
      <c r="H32" s="1">
        <v>2</v>
      </c>
      <c r="I32" s="1"/>
      <c r="J32" s="1">
        <v>1</v>
      </c>
      <c r="K32" s="1"/>
      <c r="L32" s="1">
        <v>7</v>
      </c>
      <c r="M32" s="1"/>
      <c r="N32" s="1">
        <v>6</v>
      </c>
      <c r="O32" s="1"/>
    </row>
    <row r="33" spans="2:15" ht="12.75">
      <c r="B33" s="1">
        <v>6</v>
      </c>
      <c r="C33" s="1"/>
      <c r="D33" s="1">
        <v>5</v>
      </c>
      <c r="E33" s="1"/>
      <c r="F33" s="1">
        <v>4</v>
      </c>
      <c r="G33" s="1"/>
      <c r="H33" s="1">
        <v>3</v>
      </c>
      <c r="I33" s="1"/>
      <c r="J33" s="1">
        <v>2</v>
      </c>
      <c r="K33" s="1"/>
      <c r="L33" s="1">
        <v>1</v>
      </c>
      <c r="M33" s="1"/>
      <c r="N33" s="1">
        <v>7</v>
      </c>
      <c r="O33" s="1"/>
    </row>
  </sheetData>
  <mergeCells count="9">
    <mergeCell ref="F13:G13"/>
    <mergeCell ref="B1:O1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M31"/>
  <sheetViews>
    <sheetView tabSelected="1" zoomScale="80" zoomScaleNormal="80" workbookViewId="0" topLeftCell="A1">
      <selection activeCell="G14" sqref="G14:J20"/>
    </sheetView>
  </sheetViews>
  <sheetFormatPr defaultColWidth="11.421875" defaultRowHeight="12.75"/>
  <cols>
    <col min="1" max="1" width="19.140625" style="1" bestFit="1" customWidth="1"/>
    <col min="2" max="2" width="13.8515625" style="1" bestFit="1" customWidth="1"/>
    <col min="3" max="3" width="9.8515625" style="7" bestFit="1" customWidth="1"/>
    <col min="4" max="4" width="17.421875" style="1" bestFit="1" customWidth="1"/>
    <col min="5" max="5" width="3.8515625" style="1" customWidth="1"/>
    <col min="6" max="6" width="11.57421875" style="7" customWidth="1"/>
    <col min="7" max="7" width="13.8515625" style="1" bestFit="1" customWidth="1"/>
    <col min="8" max="8" width="4.7109375" style="7" bestFit="1" customWidth="1"/>
    <col min="9" max="9" width="13.8515625" style="1" bestFit="1" customWidth="1"/>
    <col min="10" max="10" width="13.140625" style="7" customWidth="1"/>
    <col min="11" max="11" width="14.57421875" style="1" customWidth="1"/>
    <col min="12" max="12" width="4.7109375" style="7" bestFit="1" customWidth="1"/>
    <col min="13" max="13" width="13.8515625" style="1" bestFit="1" customWidth="1"/>
    <col min="14" max="14" width="4.7109375" style="7" bestFit="1" customWidth="1"/>
    <col min="15" max="15" width="13.8515625" style="1" bestFit="1" customWidth="1"/>
    <col min="16" max="16" width="4.7109375" style="7" bestFit="1" customWidth="1"/>
    <col min="17" max="17" width="13.8515625" style="1" customWidth="1"/>
    <col min="18" max="18" width="4.7109375" style="7" bestFit="1" customWidth="1"/>
    <col min="19" max="19" width="13.8515625" style="1" bestFit="1" customWidth="1"/>
    <col min="20" max="20" width="4.7109375" style="7" bestFit="1" customWidth="1"/>
    <col min="21" max="16384" width="11.421875" style="1" customWidth="1"/>
  </cols>
  <sheetData>
    <row r="1" spans="3:11" ht="4.5" customHeight="1">
      <c r="C1" s="23"/>
      <c r="G1" s="44"/>
      <c r="H1" s="45"/>
      <c r="I1" s="45"/>
      <c r="J1" s="62"/>
      <c r="K1" s="46"/>
    </row>
    <row r="2" spans="3:11" ht="4.5" customHeight="1">
      <c r="C2" s="23"/>
      <c r="G2" s="47"/>
      <c r="H2" s="48"/>
      <c r="I2" s="48"/>
      <c r="J2" s="61"/>
      <c r="K2" s="49"/>
    </row>
    <row r="3" spans="3:11" ht="4.5" customHeight="1">
      <c r="C3" s="23"/>
      <c r="G3" s="47"/>
      <c r="H3" s="48"/>
      <c r="I3" s="48"/>
      <c r="J3" s="61"/>
      <c r="K3" s="49"/>
    </row>
    <row r="4" spans="3:11" ht="4.5" customHeight="1">
      <c r="C4" s="23"/>
      <c r="G4" s="47"/>
      <c r="H4" s="48"/>
      <c r="I4" s="48"/>
      <c r="J4" s="61"/>
      <c r="K4" s="49"/>
    </row>
    <row r="5" spans="3:11" ht="4.5" customHeight="1">
      <c r="C5" s="23"/>
      <c r="G5" s="47"/>
      <c r="H5" s="48"/>
      <c r="I5" s="48"/>
      <c r="J5" s="61"/>
      <c r="K5" s="49"/>
    </row>
    <row r="6" spans="3:11" ht="4.5" customHeight="1">
      <c r="C6" s="23"/>
      <c r="G6" s="47"/>
      <c r="H6" s="48"/>
      <c r="I6" s="48"/>
      <c r="J6" s="61"/>
      <c r="K6" s="49"/>
    </row>
    <row r="7" spans="3:11" ht="4.5" customHeight="1">
      <c r="C7" s="23"/>
      <c r="G7" s="36"/>
      <c r="H7" s="48"/>
      <c r="I7" s="48"/>
      <c r="J7" s="61"/>
      <c r="K7" s="49"/>
    </row>
    <row r="8" spans="3:11" ht="4.5" customHeight="1">
      <c r="C8" s="23"/>
      <c r="G8" s="47"/>
      <c r="H8" s="48"/>
      <c r="I8" s="48"/>
      <c r="J8" s="61"/>
      <c r="K8" s="49"/>
    </row>
    <row r="9" spans="3:11" ht="23.25">
      <c r="C9" s="23"/>
      <c r="E9" s="1"/>
      <c r="G9" s="76" t="s">
        <v>22</v>
      </c>
      <c r="H9" s="77"/>
      <c r="I9" s="77"/>
      <c r="J9" s="77"/>
      <c r="K9" s="78"/>
    </row>
    <row r="10" spans="1:11" ht="12.75">
      <c r="A10" s="2"/>
      <c r="G10" s="27"/>
      <c r="H10" s="28"/>
      <c r="I10" s="29"/>
      <c r="J10" s="28"/>
      <c r="K10" s="30"/>
    </row>
    <row r="11" spans="7:11" ht="12.75">
      <c r="G11" s="31"/>
      <c r="H11" s="28"/>
      <c r="I11" s="29"/>
      <c r="J11" s="28"/>
      <c r="K11" s="30"/>
    </row>
    <row r="12" spans="7:11" ht="12.75">
      <c r="G12" s="27"/>
      <c r="H12" s="28"/>
      <c r="I12" s="29"/>
      <c r="J12" s="28"/>
      <c r="K12" s="30"/>
    </row>
    <row r="13" spans="1:11" ht="15">
      <c r="A13" s="15" t="s">
        <v>0</v>
      </c>
      <c r="B13" s="15" t="s">
        <v>20</v>
      </c>
      <c r="C13" s="24" t="s">
        <v>21</v>
      </c>
      <c r="D13" s="21" t="s">
        <v>5</v>
      </c>
      <c r="G13" s="75" t="s">
        <v>0</v>
      </c>
      <c r="H13" s="68"/>
      <c r="I13" s="15" t="s">
        <v>20</v>
      </c>
      <c r="J13" s="24" t="s">
        <v>21</v>
      </c>
      <c r="K13" s="32" t="s">
        <v>5</v>
      </c>
    </row>
    <row r="14" spans="1:13" ht="23.25">
      <c r="A14" s="16" t="str">
        <f>+PILOTO_1</f>
        <v>JUAN LUIS</v>
      </c>
      <c r="B14" s="16">
        <f>+'CARRERA 1'!B14+'CARRERA 2'!B14</f>
        <v>203</v>
      </c>
      <c r="C14" s="25">
        <v>22</v>
      </c>
      <c r="D14" s="22">
        <f aca="true" t="shared" si="0" ref="D14:D22">+RANK(F14,V_TOTALES4,0)</f>
        <v>2</v>
      </c>
      <c r="F14" s="26">
        <f>VALUE(CONCATENATE(B14,IF(C14&lt;10,CONCATENATE(0,C14),C14)))</f>
        <v>20322</v>
      </c>
      <c r="G14" s="33" t="s">
        <v>28</v>
      </c>
      <c r="H14" s="19"/>
      <c r="I14" s="16">
        <v>204</v>
      </c>
      <c r="J14" s="25">
        <v>14</v>
      </c>
      <c r="K14" s="34">
        <f aca="true" t="shared" si="1" ref="K14:K22">+RANK(M14,V_TOTALES3,0)</f>
        <v>1</v>
      </c>
      <c r="M14" s="26">
        <f>VALUE(CONCATENATE(I14,IF(J14&lt;10,CONCATENATE(0,J14),J14)))</f>
        <v>20414</v>
      </c>
    </row>
    <row r="15" spans="1:13" ht="23.25">
      <c r="A15" s="16" t="str">
        <f>+PILOTO_2</f>
        <v>ANGEL</v>
      </c>
      <c r="B15" s="16">
        <f>+'CARRERA 1'!B15+'CARRERA 2'!B15</f>
        <v>204</v>
      </c>
      <c r="C15" s="25">
        <v>14</v>
      </c>
      <c r="D15" s="22">
        <f t="shared" si="0"/>
        <v>1</v>
      </c>
      <c r="F15" s="26">
        <f aca="true" t="shared" si="2" ref="F15:F22">VALUE(CONCATENATE(B15,IF(C15&lt;10,CONCATENATE(0,C15),C15)))</f>
        <v>20414</v>
      </c>
      <c r="G15" s="35" t="s">
        <v>23</v>
      </c>
      <c r="H15" s="20"/>
      <c r="I15" s="16">
        <v>203</v>
      </c>
      <c r="J15" s="25">
        <v>22</v>
      </c>
      <c r="K15" s="34">
        <f t="shared" si="1"/>
        <v>2</v>
      </c>
      <c r="M15" s="26">
        <f aca="true" t="shared" si="3" ref="M15:M22">VALUE(CONCATENATE(I15,IF(J15&lt;10,CONCATENATE(0,J15),J15)))</f>
        <v>20322</v>
      </c>
    </row>
    <row r="16" spans="1:13" ht="23.25">
      <c r="A16" s="16" t="str">
        <f>+PILOTO_3</f>
        <v>JAVI</v>
      </c>
      <c r="B16" s="16">
        <f>+'CARRERA 1'!B16+'CARRERA 2'!B16</f>
        <v>194</v>
      </c>
      <c r="C16" s="25">
        <v>3</v>
      </c>
      <c r="D16" s="22">
        <f t="shared" si="0"/>
        <v>4</v>
      </c>
      <c r="F16" s="26">
        <f t="shared" si="2"/>
        <v>19403</v>
      </c>
      <c r="G16" s="35" t="s">
        <v>27</v>
      </c>
      <c r="H16" s="20"/>
      <c r="I16" s="16">
        <v>196</v>
      </c>
      <c r="J16" s="25">
        <v>13</v>
      </c>
      <c r="K16" s="34">
        <f t="shared" si="1"/>
        <v>3</v>
      </c>
      <c r="M16" s="26">
        <f t="shared" si="3"/>
        <v>19613</v>
      </c>
    </row>
    <row r="17" spans="1:13" ht="23.25">
      <c r="A17" s="16" t="str">
        <f>+PILOTO_4</f>
        <v>MANUEL</v>
      </c>
      <c r="B17" s="16">
        <f>+'CARRERA 1'!B17+'CARRERA 2'!B17</f>
        <v>131</v>
      </c>
      <c r="C17" s="25"/>
      <c r="D17" s="22">
        <f t="shared" si="0"/>
        <v>7</v>
      </c>
      <c r="F17" s="26">
        <f t="shared" si="2"/>
        <v>1310</v>
      </c>
      <c r="G17" s="35" t="s">
        <v>26</v>
      </c>
      <c r="H17" s="20"/>
      <c r="I17" s="16">
        <v>194</v>
      </c>
      <c r="J17" s="25">
        <v>3</v>
      </c>
      <c r="K17" s="34">
        <f t="shared" si="1"/>
        <v>4</v>
      </c>
      <c r="M17" s="26">
        <f t="shared" si="3"/>
        <v>19403</v>
      </c>
    </row>
    <row r="18" spans="1:13" ht="23.25">
      <c r="A18" s="16" t="str">
        <f>+PILOTO_5</f>
        <v>AGUS</v>
      </c>
      <c r="B18" s="16">
        <f>+'CARRERA 1'!B18+'CARRERA 2'!B18</f>
        <v>191</v>
      </c>
      <c r="C18" s="25">
        <v>16</v>
      </c>
      <c r="D18" s="22">
        <f t="shared" si="0"/>
        <v>6</v>
      </c>
      <c r="F18" s="26">
        <f t="shared" si="2"/>
        <v>19116</v>
      </c>
      <c r="G18" s="35" t="s">
        <v>19</v>
      </c>
      <c r="H18" s="20"/>
      <c r="I18" s="16">
        <v>191</v>
      </c>
      <c r="J18" s="25">
        <v>23</v>
      </c>
      <c r="K18" s="34">
        <f t="shared" si="1"/>
        <v>5</v>
      </c>
      <c r="M18" s="26">
        <f t="shared" si="3"/>
        <v>19123</v>
      </c>
    </row>
    <row r="19" spans="1:13" ht="23.25">
      <c r="A19" s="16" t="str">
        <f>+PILOTO_6</f>
        <v>ROBER</v>
      </c>
      <c r="B19" s="16">
        <f>+'CARRERA 1'!B19+'CARRERA 2'!B19</f>
        <v>196</v>
      </c>
      <c r="C19" s="25">
        <v>13</v>
      </c>
      <c r="D19" s="22">
        <f t="shared" si="0"/>
        <v>3</v>
      </c>
      <c r="F19" s="26">
        <f t="shared" si="2"/>
        <v>19613</v>
      </c>
      <c r="G19" s="35" t="s">
        <v>24</v>
      </c>
      <c r="H19" s="20"/>
      <c r="I19" s="16">
        <v>191</v>
      </c>
      <c r="J19" s="25">
        <v>16</v>
      </c>
      <c r="K19" s="34">
        <f t="shared" si="1"/>
        <v>6</v>
      </c>
      <c r="M19" s="26">
        <f t="shared" si="3"/>
        <v>19116</v>
      </c>
    </row>
    <row r="20" spans="1:13" ht="23.25">
      <c r="A20" s="16" t="str">
        <f>+PILOTO_7</f>
        <v>CARLOS</v>
      </c>
      <c r="B20" s="16">
        <f>+'CARRERA 1'!B20+'CARRERA 2'!B20</f>
        <v>191</v>
      </c>
      <c r="C20" s="25">
        <v>23</v>
      </c>
      <c r="D20" s="22">
        <f t="shared" si="0"/>
        <v>5</v>
      </c>
      <c r="F20" s="26">
        <f t="shared" si="2"/>
        <v>19123</v>
      </c>
      <c r="G20" s="35" t="s">
        <v>25</v>
      </c>
      <c r="H20" s="20"/>
      <c r="I20" s="16">
        <v>131</v>
      </c>
      <c r="J20" s="25"/>
      <c r="K20" s="34">
        <f t="shared" si="1"/>
        <v>7</v>
      </c>
      <c r="M20" s="26">
        <f t="shared" si="3"/>
        <v>1310</v>
      </c>
    </row>
    <row r="21" spans="1:13" ht="23.25">
      <c r="A21" s="16">
        <f>+PILOTO_8</f>
        <v>0</v>
      </c>
      <c r="B21" s="16">
        <f>+'CARRERA 1'!B21+'CARRERA 2'!B21</f>
        <v>0</v>
      </c>
      <c r="C21" s="25"/>
      <c r="D21" s="22">
        <f t="shared" si="0"/>
        <v>8</v>
      </c>
      <c r="F21" s="26">
        <f t="shared" si="2"/>
        <v>0</v>
      </c>
      <c r="G21" s="35">
        <v>0</v>
      </c>
      <c r="H21" s="20"/>
      <c r="I21" s="16">
        <v>0</v>
      </c>
      <c r="J21" s="25"/>
      <c r="K21" s="34">
        <f t="shared" si="1"/>
        <v>8</v>
      </c>
      <c r="M21" s="26">
        <f t="shared" si="3"/>
        <v>0</v>
      </c>
    </row>
    <row r="22" spans="1:13" ht="23.25">
      <c r="A22" s="16">
        <f>+PILOTO_9</f>
        <v>0</v>
      </c>
      <c r="B22" s="16">
        <f>+'CARRERA 1'!B22+'CARRERA 2'!B22</f>
        <v>0</v>
      </c>
      <c r="C22" s="25"/>
      <c r="D22" s="22">
        <f t="shared" si="0"/>
        <v>8</v>
      </c>
      <c r="F22" s="26">
        <f t="shared" si="2"/>
        <v>0</v>
      </c>
      <c r="G22" s="35">
        <v>0</v>
      </c>
      <c r="H22" s="20"/>
      <c r="I22" s="16">
        <v>0</v>
      </c>
      <c r="J22" s="25"/>
      <c r="K22" s="34">
        <f t="shared" si="1"/>
        <v>8</v>
      </c>
      <c r="M22" s="26">
        <f t="shared" si="3"/>
        <v>0</v>
      </c>
    </row>
    <row r="23" spans="7:11" ht="12.75">
      <c r="G23" s="36"/>
      <c r="H23" s="37"/>
      <c r="I23" s="38"/>
      <c r="J23" s="37"/>
      <c r="K23" s="39"/>
    </row>
    <row r="24" spans="7:11" ht="12.75">
      <c r="G24" s="36"/>
      <c r="H24" s="37"/>
      <c r="I24" s="38"/>
      <c r="J24" s="37"/>
      <c r="K24" s="39"/>
    </row>
    <row r="25" spans="7:11" ht="12.75">
      <c r="G25" s="36"/>
      <c r="H25" s="37"/>
      <c r="I25" s="38"/>
      <c r="J25" s="37"/>
      <c r="K25" s="39"/>
    </row>
    <row r="26" spans="7:11" ht="12.75">
      <c r="G26" s="36"/>
      <c r="H26" s="37"/>
      <c r="I26" s="38"/>
      <c r="J26" s="37"/>
      <c r="K26" s="39"/>
    </row>
    <row r="27" spans="7:11" ht="12.75">
      <c r="G27" s="36"/>
      <c r="H27" s="37"/>
      <c r="I27" s="38"/>
      <c r="J27" s="37"/>
      <c r="K27" s="39"/>
    </row>
    <row r="28" spans="7:11" ht="12.75">
      <c r="G28" s="36"/>
      <c r="H28" s="37"/>
      <c r="I28" s="38"/>
      <c r="J28" s="37"/>
      <c r="K28" s="39"/>
    </row>
    <row r="29" spans="7:11" ht="12.75">
      <c r="G29" s="36"/>
      <c r="H29" s="37"/>
      <c r="I29" s="38"/>
      <c r="J29" s="37"/>
      <c r="K29" s="39"/>
    </row>
    <row r="30" spans="7:11" ht="12.75">
      <c r="G30" s="36"/>
      <c r="H30" s="37"/>
      <c r="I30" s="38"/>
      <c r="J30" s="37"/>
      <c r="K30" s="39"/>
    </row>
    <row r="31" spans="7:11" ht="13.5" thickBot="1">
      <c r="G31" s="40"/>
      <c r="H31" s="41"/>
      <c r="I31" s="42"/>
      <c r="J31" s="41"/>
      <c r="K31" s="43"/>
    </row>
  </sheetData>
  <mergeCells count="2">
    <mergeCell ref="G13:H13"/>
    <mergeCell ref="G9:K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Manuel Lorenzo</cp:lastModifiedBy>
  <cp:lastPrinted>2006-01-17T22:52:48Z</cp:lastPrinted>
  <dcterms:created xsi:type="dcterms:W3CDTF">2006-01-16T22:15:41Z</dcterms:created>
  <dcterms:modified xsi:type="dcterms:W3CDTF">2007-05-06T09:42:26Z</dcterms:modified>
  <cp:category/>
  <cp:version/>
  <cp:contentType/>
  <cp:contentStatus/>
</cp:coreProperties>
</file>